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gaarin\Documents\hp\tetp\"/>
    </mc:Choice>
  </mc:AlternateContent>
  <xr:revisionPtr revIDLastSave="0" documentId="13_ncr:1_{EC231C03-8191-46AF-818E-8F3BDA0C0FCB}" xr6:coauthVersionLast="40" xr6:coauthVersionMax="40" xr10:uidLastSave="{00000000-0000-0000-0000-000000000000}"/>
  <bookViews>
    <workbookView xWindow="-120" yWindow="-120" windowWidth="20730" windowHeight="11160" xr2:uid="{A68C9B6A-5AAB-4754-9423-2901A469796A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6" i="2" l="1"/>
  <c r="J47" i="2" s="1"/>
  <c r="J48" i="2" l="1"/>
  <c r="J49" i="2"/>
  <c r="J50" i="2"/>
  <c r="J51" i="2" l="1"/>
  <c r="Q52" i="2" s="1"/>
  <c r="Q53" i="2" s="1"/>
  <c r="J52" i="2"/>
  <c r="J53" i="2" s="1"/>
  <c r="J56" i="2" l="1"/>
  <c r="J58" i="2" s="1"/>
  <c r="J60" i="2" s="1"/>
  <c r="J55" i="2"/>
  <c r="J57" i="2" s="1"/>
  <c r="J59" i="2" s="1"/>
  <c r="J54" i="2"/>
  <c r="Q55" i="2"/>
  <c r="Q57" i="2" s="1"/>
  <c r="Q59" i="2" s="1"/>
  <c r="Q56" i="2"/>
  <c r="Q58" i="2" s="1"/>
  <c r="Q60" i="2" s="1"/>
  <c r="Q54" i="2"/>
</calcChain>
</file>

<file path=xl/sharedStrings.xml><?xml version="1.0" encoding="utf-8"?>
<sst xmlns="http://schemas.openxmlformats.org/spreadsheetml/2006/main" count="123" uniqueCount="63">
  <si>
    <t>b</t>
    <phoneticPr fontId="1"/>
  </si>
  <si>
    <t>a</t>
    <phoneticPr fontId="1"/>
  </si>
  <si>
    <t>w</t>
    <phoneticPr fontId="1"/>
  </si>
  <si>
    <t>D</t>
    <phoneticPr fontId="1"/>
  </si>
  <si>
    <t>C</t>
    <phoneticPr fontId="1"/>
  </si>
  <si>
    <t>E</t>
    <phoneticPr fontId="1"/>
  </si>
  <si>
    <t>(w+a)^2+(b+D)^2=(C+E)^2</t>
    <phoneticPr fontId="1"/>
  </si>
  <si>
    <t>(w+a):w=(b+D):E=(C+E):D</t>
    <phoneticPr fontId="1"/>
  </si>
  <si>
    <t>→</t>
    <phoneticPr fontId="1"/>
  </si>
  <si>
    <t>9,10</t>
    <phoneticPr fontId="1"/>
  </si>
  <si>
    <t>k^2+(mE)^2=(m^2E-mb)^2</t>
    <phoneticPr fontId="1"/>
  </si>
  <si>
    <t>m=(w+a)/w=k/w</t>
    <phoneticPr fontId="1"/>
  </si>
  <si>
    <t>k^2+(mE)^2=(m^2E)^2-2(m^2E)mb+(mb)^2</t>
    <phoneticPr fontId="1"/>
  </si>
  <si>
    <t>k^2+(mE)^2-(m^2E)^2+2(m^2E)mb-(mb)^2=0</t>
    <phoneticPr fontId="1"/>
  </si>
  <si>
    <t>(m^2-m^4)E^2+2(m^3b)E+(k^2-m^2b^2)=0</t>
    <phoneticPr fontId="1"/>
  </si>
  <si>
    <t>n=(m^2-m^4)</t>
    <phoneticPr fontId="1"/>
  </si>
  <si>
    <t>p=2(m^3b)</t>
    <phoneticPr fontId="1"/>
  </si>
  <si>
    <t>r=(k^2-m^2b^2)</t>
    <phoneticPr fontId="1"/>
  </si>
  <si>
    <t>k=(w+a)</t>
    <phoneticPr fontId="1"/>
  </si>
  <si>
    <t>nE^2+pE+r=0</t>
    <phoneticPr fontId="1"/>
  </si>
  <si>
    <t>巾を持つ部材のオフセット</t>
    <rPh sb="0" eb="1">
      <t>ハバ</t>
    </rPh>
    <rPh sb="2" eb="3">
      <t>モ</t>
    </rPh>
    <rPh sb="4" eb="6">
      <t>ブザイ</t>
    </rPh>
    <phoneticPr fontId="1"/>
  </si>
  <si>
    <t>:</t>
    <phoneticPr fontId="1"/>
  </si>
  <si>
    <t>[mm]</t>
    <phoneticPr fontId="1"/>
  </si>
  <si>
    <t>k</t>
    <phoneticPr fontId="1"/>
  </si>
  <si>
    <t>m</t>
    <phoneticPr fontId="1"/>
  </si>
  <si>
    <t>n</t>
    <phoneticPr fontId="1"/>
  </si>
  <si>
    <t>p</t>
    <phoneticPr fontId="1"/>
  </si>
  <si>
    <t>r</t>
    <phoneticPr fontId="1"/>
  </si>
  <si>
    <t>D=mE-b</t>
    <phoneticPr fontId="1"/>
  </si>
  <si>
    <t>C=mD-E</t>
    <phoneticPr fontId="1"/>
  </si>
  <si>
    <t>k^2+(b+D)^2=(C+E)^2</t>
    <phoneticPr fontId="1"/>
  </si>
  <si>
    <t>k:w=(b+D):E=(C+E):D</t>
    <phoneticPr fontId="1"/>
  </si>
  <si>
    <t>kE=w(b+D)</t>
    <phoneticPr fontId="1"/>
  </si>
  <si>
    <t>kD=w(C+E)</t>
    <phoneticPr fontId="1"/>
  </si>
  <si>
    <t>1,3</t>
    <phoneticPr fontId="1"/>
  </si>
  <si>
    <t>2,3</t>
    <phoneticPr fontId="1"/>
  </si>
  <si>
    <t>D=(k/w)E-b</t>
    <phoneticPr fontId="1"/>
  </si>
  <si>
    <t>C=(k/w)D-E</t>
    <phoneticPr fontId="1"/>
  </si>
  <si>
    <t>8,10</t>
    <phoneticPr fontId="1"/>
  </si>
  <si>
    <t>C=m(mE-b)-E</t>
    <phoneticPr fontId="1"/>
  </si>
  <si>
    <t>4,11,13</t>
    <phoneticPr fontId="1"/>
  </si>
  <si>
    <t>k^2+(b+(mE-b))^2=(m(mE-b)-E+E)^2</t>
    <phoneticPr fontId="1"/>
  </si>
  <si>
    <t>(b+(mE-b))=mE</t>
    <phoneticPr fontId="1"/>
  </si>
  <si>
    <t>(m(mE-b)-E+E)=m^2E-mb</t>
    <phoneticPr fontId="1"/>
  </si>
  <si>
    <t>14,15,16</t>
    <phoneticPr fontId="1"/>
  </si>
  <si>
    <t>20,21,22,23</t>
    <phoneticPr fontId="1"/>
  </si>
  <si>
    <t>三平方の定理</t>
    <rPh sb="0" eb="3">
      <t>サンヘイホウ</t>
    </rPh>
    <rPh sb="4" eb="6">
      <t>テイリ</t>
    </rPh>
    <phoneticPr fontId="1"/>
  </si>
  <si>
    <t>三角形の相似</t>
    <rPh sb="0" eb="3">
      <t>サンカクケイ</t>
    </rPh>
    <rPh sb="4" eb="6">
      <t>ソウジ</t>
    </rPh>
    <phoneticPr fontId="1"/>
  </si>
  <si>
    <t>E=(-p+SQRT(p^2-4nr))/(2n) or (-p-SQRT(p^2-4nr))/(2n)</t>
    <phoneticPr fontId="1"/>
  </si>
  <si>
    <t>p^2-4nr</t>
    <phoneticPr fontId="1"/>
  </si>
  <si>
    <t>:</t>
    <phoneticPr fontId="1"/>
  </si>
  <si>
    <t>or</t>
    <phoneticPr fontId="1"/>
  </si>
  <si>
    <t>f</t>
    <phoneticPr fontId="1"/>
  </si>
  <si>
    <t>g</t>
    <phoneticPr fontId="1"/>
  </si>
  <si>
    <t>tan(g)=(b+D)/(w+a)</t>
    <phoneticPr fontId="1"/>
  </si>
  <si>
    <t>tan(f)=(w+a)/(b+D)</t>
    <phoneticPr fontId="1"/>
  </si>
  <si>
    <t>tan(f)</t>
  </si>
  <si>
    <t>:</t>
    <phoneticPr fontId="1"/>
  </si>
  <si>
    <t>tan(g)</t>
    <phoneticPr fontId="1"/>
  </si>
  <si>
    <t>[rad]</t>
    <phoneticPr fontId="1"/>
  </si>
  <si>
    <t>[deg]</t>
    <phoneticPr fontId="1"/>
  </si>
  <si>
    <t>f=ATAN((w+a)/(b+D))</t>
    <phoneticPr fontId="1"/>
  </si>
  <si>
    <t>g=ATAN((b+D)/(w+a))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</si>
</sst>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quotePrefix="1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E4DE6C9-C079-4F90-B109-190F4FFEAFF3}"/>
            </a:ext>
          </a:extLst>
        </xdr:cNvPr>
        <xdr:cNvSpPr/>
      </xdr:nvSpPr>
      <xdr:spPr>
        <a:xfrm>
          <a:off x="1000125" y="800100"/>
          <a:ext cx="1000125" cy="4000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7</xdr:row>
      <xdr:rowOff>0</xdr:rowOff>
    </xdr:from>
    <xdr:to>
      <xdr:col>18</xdr:col>
      <xdr:colOff>0</xdr:colOff>
      <xdr:row>9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F1EED7A-2B06-4A82-85E6-BBDE6BE3294E}"/>
            </a:ext>
          </a:extLst>
        </xdr:cNvPr>
        <xdr:cNvSpPr/>
      </xdr:nvSpPr>
      <xdr:spPr>
        <a:xfrm>
          <a:off x="2600325" y="1600200"/>
          <a:ext cx="1000125" cy="4000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100551</xdr:colOff>
      <xdr:row>2</xdr:row>
      <xdr:rowOff>166658</xdr:rowOff>
    </xdr:from>
    <xdr:to>
      <xdr:col>12</xdr:col>
      <xdr:colOff>100551</xdr:colOff>
      <xdr:row>9</xdr:row>
      <xdr:rowOff>45375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3E96AAAA-1BA1-4A64-9580-C6FDEB221D1F}"/>
            </a:ext>
          </a:extLst>
        </xdr:cNvPr>
        <xdr:cNvSpPr/>
      </xdr:nvSpPr>
      <xdr:spPr>
        <a:xfrm rot="2765971">
          <a:off x="1661380" y="1006129"/>
          <a:ext cx="1278892" cy="4000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11</xdr:row>
      <xdr:rowOff>0</xdr:rowOff>
    </xdr:from>
    <xdr:to>
      <xdr:col>12</xdr:col>
      <xdr:colOff>190500</xdr:colOff>
      <xdr:row>11</xdr:row>
      <xdr:rowOff>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E5AA17E6-B81D-4940-98EC-B35A9245F6B1}"/>
            </a:ext>
          </a:extLst>
        </xdr:cNvPr>
        <xdr:cNvCxnSpPr/>
      </xdr:nvCxnSpPr>
      <xdr:spPr>
        <a:xfrm>
          <a:off x="2000250" y="2400300"/>
          <a:ext cx="5905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8</xdr:row>
      <xdr:rowOff>190500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2666BFBF-92D9-41C6-B524-58C7E7193E7E}"/>
            </a:ext>
          </a:extLst>
        </xdr:cNvPr>
        <xdr:cNvCxnSpPr/>
      </xdr:nvCxnSpPr>
      <xdr:spPr>
        <a:xfrm>
          <a:off x="1600200" y="1200150"/>
          <a:ext cx="0" cy="790575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</xdr:row>
      <xdr:rowOff>0</xdr:rowOff>
    </xdr:from>
    <xdr:to>
      <xdr:col>10</xdr:col>
      <xdr:colOff>0</xdr:colOff>
      <xdr:row>9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ADA936E-3864-4D42-9847-7F3F9785E6BD}"/>
            </a:ext>
          </a:extLst>
        </xdr:cNvPr>
        <xdr:cNvCxnSpPr/>
      </xdr:nvCxnSpPr>
      <xdr:spPr>
        <a:xfrm>
          <a:off x="2000250" y="1200150"/>
          <a:ext cx="0" cy="8001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9</xdr:row>
      <xdr:rowOff>0</xdr:rowOff>
    </xdr:from>
    <xdr:to>
      <xdr:col>13</xdr:col>
      <xdr:colOff>9525</xdr:colOff>
      <xdr:row>9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BD00329E-4F36-495B-90CC-23C608044894}"/>
            </a:ext>
          </a:extLst>
        </xdr:cNvPr>
        <xdr:cNvCxnSpPr/>
      </xdr:nvCxnSpPr>
      <xdr:spPr>
        <a:xfrm>
          <a:off x="2000250" y="2000250"/>
          <a:ext cx="6096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</xdr:row>
      <xdr:rowOff>0</xdr:rowOff>
    </xdr:from>
    <xdr:to>
      <xdr:col>15</xdr:col>
      <xdr:colOff>98160</xdr:colOff>
      <xdr:row>6</xdr:row>
      <xdr:rowOff>123825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277F0479-8EF4-4965-91BC-38B0B2824D0E}"/>
            </a:ext>
          </a:extLst>
        </xdr:cNvPr>
        <xdr:cNvCxnSpPr/>
      </xdr:nvCxnSpPr>
      <xdr:spPr>
        <a:xfrm>
          <a:off x="2200275" y="600075"/>
          <a:ext cx="898260" cy="923925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4</xdr:row>
      <xdr:rowOff>190500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A05DC090-3583-48B3-8479-A7371B27F63D}"/>
            </a:ext>
          </a:extLst>
        </xdr:cNvPr>
        <xdr:cNvCxnSpPr/>
      </xdr:nvCxnSpPr>
      <xdr:spPr>
        <a:xfrm>
          <a:off x="1600200" y="800100"/>
          <a:ext cx="0" cy="390525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76200</xdr:colOff>
      <xdr:row>7</xdr:row>
      <xdr:rowOff>114300</xdr:rowOff>
    </xdr:from>
    <xdr:to>
      <xdr:col>15</xdr:col>
      <xdr:colOff>143393</xdr:colOff>
      <xdr:row>8</xdr:row>
      <xdr:rowOff>190500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CA686BDE-5890-410E-95AD-E5A25222207E}"/>
            </a:ext>
          </a:extLst>
        </xdr:cNvPr>
        <xdr:cNvCxnSpPr/>
      </xdr:nvCxnSpPr>
      <xdr:spPr>
        <a:xfrm>
          <a:off x="2876550" y="1714500"/>
          <a:ext cx="267218" cy="27622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11</xdr:row>
      <xdr:rowOff>0</xdr:rowOff>
    </xdr:from>
    <xdr:to>
      <xdr:col>15</xdr:col>
      <xdr:colOff>152400</xdr:colOff>
      <xdr:row>11</xdr:row>
      <xdr:rowOff>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2FEA84BB-2444-4061-ADD3-F29509343BB1}"/>
            </a:ext>
          </a:extLst>
        </xdr:cNvPr>
        <xdr:cNvCxnSpPr/>
      </xdr:nvCxnSpPr>
      <xdr:spPr>
        <a:xfrm>
          <a:off x="2600325" y="2400300"/>
          <a:ext cx="5524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95250</xdr:colOff>
      <xdr:row>6</xdr:row>
      <xdr:rowOff>123825</xdr:rowOff>
    </xdr:from>
    <xdr:to>
      <xdr:col>16</xdr:col>
      <xdr:colOff>171450</xdr:colOff>
      <xdr:row>8</xdr:row>
      <xdr:rowOff>7892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A8577414-BF8C-49D4-959A-E3C231D396B5}"/>
            </a:ext>
          </a:extLst>
        </xdr:cNvPr>
        <xdr:cNvCxnSpPr/>
      </xdr:nvCxnSpPr>
      <xdr:spPr>
        <a:xfrm>
          <a:off x="3095625" y="1524000"/>
          <a:ext cx="276225" cy="284117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2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5" name="円弧 14">
          <a:extLst>
            <a:ext uri="{FF2B5EF4-FFF2-40B4-BE49-F238E27FC236}">
              <a16:creationId xmlns:a16="http://schemas.microsoft.com/office/drawing/2014/main" id="{8B8119B2-CD48-48B4-AC4A-979DB5583494}"/>
            </a:ext>
          </a:extLst>
        </xdr:cNvPr>
        <xdr:cNvSpPr/>
      </xdr:nvSpPr>
      <xdr:spPr>
        <a:xfrm>
          <a:off x="1809750" y="400050"/>
          <a:ext cx="390525" cy="400050"/>
        </a:xfrm>
        <a:prstGeom prst="arc">
          <a:avLst>
            <a:gd name="adj1" fmla="val 21599999"/>
            <a:gd name="adj2" fmla="val 5208736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152400</xdr:colOff>
      <xdr:row>8</xdr:row>
      <xdr:rowOff>0</xdr:rowOff>
    </xdr:from>
    <xdr:to>
      <xdr:col>16</xdr:col>
      <xdr:colOff>142875</xdr:colOff>
      <xdr:row>10</xdr:row>
      <xdr:rowOff>0</xdr:rowOff>
    </xdr:to>
    <xdr:sp macro="" textlink="">
      <xdr:nvSpPr>
        <xdr:cNvPr id="16" name="円弧 15">
          <a:extLst>
            <a:ext uri="{FF2B5EF4-FFF2-40B4-BE49-F238E27FC236}">
              <a16:creationId xmlns:a16="http://schemas.microsoft.com/office/drawing/2014/main" id="{9F4DEC03-0935-44AA-8C5D-1B4BF8D6511F}"/>
            </a:ext>
          </a:extLst>
        </xdr:cNvPr>
        <xdr:cNvSpPr/>
      </xdr:nvSpPr>
      <xdr:spPr>
        <a:xfrm>
          <a:off x="2952750" y="1600200"/>
          <a:ext cx="390525" cy="400050"/>
        </a:xfrm>
        <a:prstGeom prst="arc">
          <a:avLst>
            <a:gd name="adj1" fmla="val 10952688"/>
            <a:gd name="adj2" fmla="val 16435295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11</xdr:col>
      <xdr:colOff>9525</xdr:colOff>
      <xdr:row>3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1DADFB18-FF0A-4430-A99F-556A4FDACDD8}"/>
            </a:ext>
          </a:extLst>
        </xdr:cNvPr>
        <xdr:cNvCxnSpPr/>
      </xdr:nvCxnSpPr>
      <xdr:spPr>
        <a:xfrm>
          <a:off x="2000250" y="600075"/>
          <a:ext cx="20955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9</xdr:row>
      <xdr:rowOff>9525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929147F0-1849-434D-B688-CDC4367B82A2}"/>
            </a:ext>
          </a:extLst>
        </xdr:cNvPr>
        <xdr:cNvCxnSpPr/>
      </xdr:nvCxnSpPr>
      <xdr:spPr>
        <a:xfrm>
          <a:off x="3200400" y="1600200"/>
          <a:ext cx="0" cy="2095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0DAA9-A040-46DD-A244-C307CD6827BB}">
  <dimension ref="A1:U61"/>
  <sheetViews>
    <sheetView tabSelected="1" workbookViewId="0">
      <selection activeCell="U8" sqref="U8"/>
    </sheetView>
  </sheetViews>
  <sheetFormatPr defaultRowHeight="16.5" x14ac:dyDescent="0.4"/>
  <cols>
    <col min="1" max="3" width="2.625" style="1" customWidth="1"/>
    <col min="4" max="4" width="2.625" style="5" customWidth="1"/>
    <col min="5" max="36" width="2.625" style="1" customWidth="1"/>
    <col min="37" max="16384" width="9" style="1"/>
  </cols>
  <sheetData>
    <row r="1" spans="1:18" ht="15.95" customHeight="1" x14ac:dyDescent="0.4">
      <c r="A1" s="1" t="s">
        <v>20</v>
      </c>
    </row>
    <row r="2" spans="1:18" ht="15.95" customHeight="1" x14ac:dyDescent="0.4"/>
    <row r="3" spans="1:18" ht="15.95" customHeight="1" x14ac:dyDescent="0.4"/>
    <row r="4" spans="1:18" ht="15.95" customHeight="1" x14ac:dyDescent="0.4">
      <c r="H4" s="1" t="s">
        <v>2</v>
      </c>
      <c r="L4" s="1" t="s">
        <v>52</v>
      </c>
      <c r="N4" s="2" t="s">
        <v>4</v>
      </c>
    </row>
    <row r="5" spans="1:18" ht="15.95" customHeight="1" x14ac:dyDescent="0.4">
      <c r="K5" s="1" t="s">
        <v>53</v>
      </c>
    </row>
    <row r="6" spans="1:18" ht="15.95" customHeight="1" x14ac:dyDescent="0.4"/>
    <row r="7" spans="1:18" ht="15.95" customHeight="1" x14ac:dyDescent="0.4">
      <c r="Q7" s="2" t="s">
        <v>5</v>
      </c>
    </row>
    <row r="8" spans="1:18" ht="15.95" customHeight="1" x14ac:dyDescent="0.4">
      <c r="H8" s="1" t="s">
        <v>1</v>
      </c>
      <c r="P8" s="1" t="s">
        <v>53</v>
      </c>
    </row>
    <row r="9" spans="1:18" ht="15.95" customHeight="1" x14ac:dyDescent="0.4">
      <c r="O9" s="1" t="s">
        <v>52</v>
      </c>
    </row>
    <row r="10" spans="1:18" ht="15.95" customHeight="1" x14ac:dyDescent="0.4"/>
    <row r="11" spans="1:18" ht="15.95" customHeight="1" x14ac:dyDescent="0.4">
      <c r="L11" s="1" t="s">
        <v>0</v>
      </c>
      <c r="O11" s="2" t="s">
        <v>3</v>
      </c>
    </row>
    <row r="12" spans="1:18" ht="15.95" customHeight="1" x14ac:dyDescent="0.4"/>
    <row r="13" spans="1:18" ht="15.95" customHeight="1" x14ac:dyDescent="0.4">
      <c r="F13" s="3">
        <v>1</v>
      </c>
      <c r="H13" s="1" t="s">
        <v>6</v>
      </c>
      <c r="R13" s="1" t="s">
        <v>46</v>
      </c>
    </row>
    <row r="14" spans="1:18" ht="15.95" customHeight="1" x14ac:dyDescent="0.4">
      <c r="F14" s="1">
        <v>2</v>
      </c>
      <c r="H14" s="1" t="s">
        <v>7</v>
      </c>
      <c r="R14" s="1" t="s">
        <v>47</v>
      </c>
    </row>
    <row r="15" spans="1:18" ht="15.95" customHeight="1" x14ac:dyDescent="0.4">
      <c r="F15" s="3">
        <v>3</v>
      </c>
      <c r="H15" s="1" t="s">
        <v>18</v>
      </c>
    </row>
    <row r="16" spans="1:18" ht="15.95" customHeight="1" x14ac:dyDescent="0.4">
      <c r="D16" s="5" t="s">
        <v>34</v>
      </c>
      <c r="E16" s="1" t="s">
        <v>8</v>
      </c>
      <c r="F16" s="1">
        <v>4</v>
      </c>
      <c r="H16" s="1" t="s">
        <v>30</v>
      </c>
    </row>
    <row r="17" spans="4:9" ht="15.95" customHeight="1" x14ac:dyDescent="0.4">
      <c r="D17" s="5" t="s">
        <v>35</v>
      </c>
      <c r="E17" s="1" t="s">
        <v>8</v>
      </c>
      <c r="F17" s="3">
        <v>5</v>
      </c>
      <c r="H17" s="1" t="s">
        <v>31</v>
      </c>
    </row>
    <row r="18" spans="4:9" ht="15.95" customHeight="1" x14ac:dyDescent="0.4">
      <c r="D18" s="5">
        <v>5</v>
      </c>
      <c r="E18" s="1" t="s">
        <v>8</v>
      </c>
      <c r="F18" s="1">
        <v>6</v>
      </c>
      <c r="H18" s="1" t="s">
        <v>32</v>
      </c>
    </row>
    <row r="19" spans="4:9" ht="15.95" customHeight="1" x14ac:dyDescent="0.4">
      <c r="D19" s="5">
        <v>5</v>
      </c>
      <c r="E19" s="1" t="s">
        <v>8</v>
      </c>
      <c r="F19" s="3">
        <v>7</v>
      </c>
      <c r="H19" s="1" t="s">
        <v>33</v>
      </c>
    </row>
    <row r="20" spans="4:9" ht="15.95" customHeight="1" x14ac:dyDescent="0.4">
      <c r="D20" s="5">
        <v>6</v>
      </c>
      <c r="E20" s="1" t="s">
        <v>8</v>
      </c>
      <c r="F20" s="1">
        <v>8</v>
      </c>
      <c r="H20" s="1" t="s">
        <v>36</v>
      </c>
    </row>
    <row r="21" spans="4:9" ht="15.95" customHeight="1" x14ac:dyDescent="0.4">
      <c r="D21" s="5">
        <v>7</v>
      </c>
      <c r="E21" s="1" t="s">
        <v>8</v>
      </c>
      <c r="F21" s="3">
        <v>9</v>
      </c>
      <c r="H21" s="1" t="s">
        <v>37</v>
      </c>
    </row>
    <row r="22" spans="4:9" ht="15.95" customHeight="1" x14ac:dyDescent="0.4">
      <c r="F22" s="1">
        <v>10</v>
      </c>
      <c r="H22" s="1" t="s">
        <v>11</v>
      </c>
    </row>
    <row r="23" spans="4:9" ht="15.95" customHeight="1" x14ac:dyDescent="0.4">
      <c r="D23" s="5" t="s">
        <v>38</v>
      </c>
      <c r="E23" s="1" t="s">
        <v>8</v>
      </c>
      <c r="F23" s="3">
        <v>11</v>
      </c>
      <c r="H23" s="1" t="s">
        <v>28</v>
      </c>
    </row>
    <row r="24" spans="4:9" ht="15.95" customHeight="1" x14ac:dyDescent="0.4">
      <c r="D24" s="5" t="s">
        <v>9</v>
      </c>
      <c r="E24" s="1" t="s">
        <v>8</v>
      </c>
      <c r="F24" s="1">
        <v>12</v>
      </c>
      <c r="H24" s="1" t="s">
        <v>29</v>
      </c>
    </row>
    <row r="25" spans="4:9" ht="15.95" customHeight="1" x14ac:dyDescent="0.4">
      <c r="D25" s="5">
        <v>12</v>
      </c>
      <c r="E25" s="1" t="s">
        <v>8</v>
      </c>
      <c r="F25" s="3">
        <v>13</v>
      </c>
      <c r="H25" s="1" t="s">
        <v>39</v>
      </c>
    </row>
    <row r="26" spans="4:9" ht="15.95" customHeight="1" x14ac:dyDescent="0.4">
      <c r="D26" s="5" t="s">
        <v>40</v>
      </c>
      <c r="E26" s="1" t="s">
        <v>8</v>
      </c>
      <c r="F26" s="1">
        <v>14</v>
      </c>
      <c r="H26" s="1" t="s">
        <v>41</v>
      </c>
      <c r="I26" s="4"/>
    </row>
    <row r="27" spans="4:9" ht="15.95" customHeight="1" x14ac:dyDescent="0.4">
      <c r="F27" s="3">
        <v>15</v>
      </c>
      <c r="H27" s="1" t="s">
        <v>42</v>
      </c>
    </row>
    <row r="28" spans="4:9" ht="15.95" customHeight="1" x14ac:dyDescent="0.4">
      <c r="F28" s="1">
        <v>16</v>
      </c>
      <c r="H28" s="1" t="s">
        <v>43</v>
      </c>
    </row>
    <row r="29" spans="4:9" ht="15.95" customHeight="1" x14ac:dyDescent="0.4">
      <c r="D29" s="5" t="s">
        <v>44</v>
      </c>
      <c r="E29" s="1" t="s">
        <v>8</v>
      </c>
      <c r="F29" s="3">
        <v>17</v>
      </c>
      <c r="H29" s="1" t="s">
        <v>10</v>
      </c>
    </row>
    <row r="30" spans="4:9" ht="15.95" customHeight="1" x14ac:dyDescent="0.4">
      <c r="D30" s="5">
        <v>17</v>
      </c>
      <c r="E30" s="1" t="s">
        <v>8</v>
      </c>
      <c r="F30" s="1">
        <v>18</v>
      </c>
      <c r="H30" s="1" t="s">
        <v>12</v>
      </c>
    </row>
    <row r="31" spans="4:9" ht="15.95" customHeight="1" x14ac:dyDescent="0.4">
      <c r="D31" s="5">
        <v>18</v>
      </c>
      <c r="E31" s="1" t="s">
        <v>8</v>
      </c>
      <c r="F31" s="3">
        <v>19</v>
      </c>
      <c r="H31" s="1" t="s">
        <v>13</v>
      </c>
    </row>
    <row r="32" spans="4:9" ht="15.95" customHeight="1" x14ac:dyDescent="0.4">
      <c r="D32" s="5">
        <v>19</v>
      </c>
      <c r="E32" s="1" t="s">
        <v>8</v>
      </c>
      <c r="F32" s="1">
        <v>20</v>
      </c>
      <c r="H32" s="1" t="s">
        <v>14</v>
      </c>
    </row>
    <row r="33" spans="4:14" ht="15.95" customHeight="1" x14ac:dyDescent="0.4">
      <c r="F33" s="3">
        <v>21</v>
      </c>
      <c r="H33" s="1" t="s">
        <v>15</v>
      </c>
    </row>
    <row r="34" spans="4:14" ht="15.95" customHeight="1" x14ac:dyDescent="0.4">
      <c r="F34" s="1">
        <v>22</v>
      </c>
      <c r="H34" s="1" t="s">
        <v>16</v>
      </c>
    </row>
    <row r="35" spans="4:14" ht="15.95" customHeight="1" x14ac:dyDescent="0.4">
      <c r="F35" s="3">
        <v>23</v>
      </c>
      <c r="H35" s="1" t="s">
        <v>17</v>
      </c>
    </row>
    <row r="36" spans="4:14" ht="15.95" customHeight="1" x14ac:dyDescent="0.4">
      <c r="D36" s="5" t="s">
        <v>45</v>
      </c>
      <c r="E36" s="1" t="s">
        <v>8</v>
      </c>
      <c r="F36" s="1">
        <v>24</v>
      </c>
      <c r="H36" s="1" t="s">
        <v>19</v>
      </c>
    </row>
    <row r="37" spans="4:14" ht="15.95" customHeight="1" x14ac:dyDescent="0.4">
      <c r="D37" s="5">
        <v>24</v>
      </c>
      <c r="E37" s="1" t="s">
        <v>8</v>
      </c>
      <c r="F37" s="3">
        <v>25</v>
      </c>
      <c r="H37" s="1" t="s">
        <v>48</v>
      </c>
    </row>
    <row r="38" spans="4:14" ht="15.95" customHeight="1" x14ac:dyDescent="0.4">
      <c r="F38" s="1">
        <v>26</v>
      </c>
      <c r="H38" s="1" t="s">
        <v>55</v>
      </c>
    </row>
    <row r="39" spans="4:14" ht="15.95" customHeight="1" x14ac:dyDescent="0.4">
      <c r="F39" s="3">
        <v>27</v>
      </c>
      <c r="H39" s="1" t="s">
        <v>54</v>
      </c>
    </row>
    <row r="40" spans="4:14" ht="15.95" customHeight="1" x14ac:dyDescent="0.4">
      <c r="D40" s="5">
        <v>26</v>
      </c>
      <c r="E40" s="1" t="s">
        <v>8</v>
      </c>
      <c r="F40" s="1">
        <v>28</v>
      </c>
      <c r="H40" s="1" t="s">
        <v>61</v>
      </c>
    </row>
    <row r="41" spans="4:14" ht="15.95" customHeight="1" x14ac:dyDescent="0.4">
      <c r="D41" s="5">
        <v>27</v>
      </c>
      <c r="E41" s="1" t="s">
        <v>8</v>
      </c>
      <c r="F41" s="3">
        <v>29</v>
      </c>
      <c r="H41" s="1" t="s">
        <v>62</v>
      </c>
    </row>
    <row r="42" spans="4:14" ht="15.95" customHeight="1" x14ac:dyDescent="0.4"/>
    <row r="43" spans="4:14" ht="15.95" customHeight="1" x14ac:dyDescent="0.4">
      <c r="H43" s="1" t="s">
        <v>2</v>
      </c>
      <c r="I43" s="1" t="s">
        <v>21</v>
      </c>
      <c r="J43" s="8">
        <v>100</v>
      </c>
      <c r="K43" s="9"/>
      <c r="L43" s="9"/>
      <c r="M43" s="9"/>
      <c r="N43" s="1" t="s">
        <v>22</v>
      </c>
    </row>
    <row r="44" spans="4:14" ht="15.95" customHeight="1" x14ac:dyDescent="0.4">
      <c r="H44" s="1" t="s">
        <v>1</v>
      </c>
      <c r="I44" s="1" t="s">
        <v>21</v>
      </c>
      <c r="J44" s="8">
        <v>300</v>
      </c>
      <c r="K44" s="9"/>
      <c r="L44" s="9"/>
      <c r="M44" s="9"/>
      <c r="N44" s="1" t="s">
        <v>22</v>
      </c>
    </row>
    <row r="45" spans="4:14" ht="15.95" customHeight="1" x14ac:dyDescent="0.4">
      <c r="H45" s="1" t="s">
        <v>0</v>
      </c>
      <c r="I45" s="1" t="s">
        <v>21</v>
      </c>
      <c r="J45" s="8">
        <v>100</v>
      </c>
      <c r="K45" s="9"/>
      <c r="L45" s="9"/>
      <c r="M45" s="9"/>
      <c r="N45" s="1" t="s">
        <v>22</v>
      </c>
    </row>
    <row r="46" spans="4:14" ht="15.95" customHeight="1" x14ac:dyDescent="0.4">
      <c r="H46" s="1" t="s">
        <v>23</v>
      </c>
      <c r="I46" s="1" t="s">
        <v>21</v>
      </c>
      <c r="J46" s="6">
        <f>J43+J44</f>
        <v>400</v>
      </c>
      <c r="K46" s="7"/>
      <c r="L46" s="7"/>
      <c r="M46" s="7"/>
    </row>
    <row r="47" spans="4:14" ht="15.95" customHeight="1" x14ac:dyDescent="0.4">
      <c r="H47" s="1" t="s">
        <v>24</v>
      </c>
      <c r="I47" s="1" t="s">
        <v>21</v>
      </c>
      <c r="J47" s="6">
        <f>J46/J43</f>
        <v>4</v>
      </c>
      <c r="K47" s="7"/>
      <c r="L47" s="7"/>
      <c r="M47" s="7"/>
    </row>
    <row r="48" spans="4:14" ht="15.95" customHeight="1" x14ac:dyDescent="0.4">
      <c r="H48" s="1" t="s">
        <v>25</v>
      </c>
      <c r="I48" s="1" t="s">
        <v>21</v>
      </c>
      <c r="J48" s="6">
        <f>J47^2-J47^4</f>
        <v>-240</v>
      </c>
      <c r="K48" s="7"/>
      <c r="L48" s="7"/>
      <c r="M48" s="7"/>
    </row>
    <row r="49" spans="8:21" ht="15.95" customHeight="1" x14ac:dyDescent="0.4">
      <c r="H49" s="1" t="s">
        <v>26</v>
      </c>
      <c r="I49" s="1" t="s">
        <v>21</v>
      </c>
      <c r="J49" s="6">
        <f>2*(J47^3*J45)</f>
        <v>12800</v>
      </c>
      <c r="K49" s="7"/>
      <c r="L49" s="7"/>
      <c r="M49" s="7"/>
    </row>
    <row r="50" spans="8:21" ht="15.95" customHeight="1" x14ac:dyDescent="0.4">
      <c r="H50" s="1" t="s">
        <v>27</v>
      </c>
      <c r="I50" s="1" t="s">
        <v>21</v>
      </c>
      <c r="J50" s="6">
        <f>(J46^2-J47^2*J45^2)</f>
        <v>0</v>
      </c>
      <c r="K50" s="7"/>
      <c r="L50" s="7"/>
      <c r="M50" s="7"/>
    </row>
    <row r="51" spans="8:21" ht="15.95" customHeight="1" x14ac:dyDescent="0.4">
      <c r="H51" s="5" t="s">
        <v>49</v>
      </c>
      <c r="I51" s="1" t="s">
        <v>50</v>
      </c>
      <c r="J51" s="6">
        <f>J49^2-4*J48*J50</f>
        <v>163840000</v>
      </c>
      <c r="K51" s="7"/>
      <c r="L51" s="7"/>
      <c r="M51" s="7"/>
    </row>
    <row r="52" spans="8:21" ht="15.95" customHeight="1" x14ac:dyDescent="0.4">
      <c r="H52" s="1" t="s">
        <v>5</v>
      </c>
      <c r="I52" s="1" t="s">
        <v>21</v>
      </c>
      <c r="J52" s="6">
        <f>IF($J51&lt;0,0,(-$J49+SQRT($J51))/(2*$J48))</f>
        <v>0</v>
      </c>
      <c r="K52" s="7"/>
      <c r="L52" s="7"/>
      <c r="M52" s="7"/>
      <c r="N52" s="1" t="s">
        <v>22</v>
      </c>
      <c r="P52" s="1" t="s">
        <v>51</v>
      </c>
      <c r="Q52" s="6">
        <f>IF($J51&lt;0,0,(-$J49-SQRT($J51))/(2*$J48))</f>
        <v>53.333333333333336</v>
      </c>
      <c r="R52" s="7"/>
      <c r="S52" s="7"/>
      <c r="T52" s="7"/>
      <c r="U52" s="1" t="s">
        <v>22</v>
      </c>
    </row>
    <row r="53" spans="8:21" ht="15.95" customHeight="1" x14ac:dyDescent="0.4">
      <c r="H53" s="1" t="s">
        <v>3</v>
      </c>
      <c r="I53" s="1" t="s">
        <v>21</v>
      </c>
      <c r="J53" s="6">
        <f>$J47*J52-$J45</f>
        <v>-100</v>
      </c>
      <c r="K53" s="7"/>
      <c r="L53" s="7"/>
      <c r="M53" s="7"/>
      <c r="N53" s="1" t="s">
        <v>22</v>
      </c>
      <c r="P53" s="1" t="s">
        <v>51</v>
      </c>
      <c r="Q53" s="6">
        <f>$J47*Q52-$J45</f>
        <v>113.33333333333334</v>
      </c>
      <c r="R53" s="7"/>
      <c r="S53" s="7"/>
      <c r="T53" s="7"/>
      <c r="U53" s="1" t="s">
        <v>22</v>
      </c>
    </row>
    <row r="54" spans="8:21" ht="15.95" customHeight="1" x14ac:dyDescent="0.4">
      <c r="H54" s="1" t="s">
        <v>4</v>
      </c>
      <c r="I54" s="1" t="s">
        <v>21</v>
      </c>
      <c r="J54" s="6">
        <f>$J47*J53-J52</f>
        <v>-400</v>
      </c>
      <c r="K54" s="7"/>
      <c r="L54" s="7"/>
      <c r="M54" s="7"/>
      <c r="N54" s="1" t="s">
        <v>22</v>
      </c>
      <c r="P54" s="1" t="s">
        <v>51</v>
      </c>
      <c r="Q54" s="6">
        <f>$J47*Q53-Q52</f>
        <v>400.00000000000006</v>
      </c>
      <c r="R54" s="7"/>
      <c r="S54" s="7"/>
      <c r="T54" s="7"/>
      <c r="U54" s="1" t="s">
        <v>22</v>
      </c>
    </row>
    <row r="55" spans="8:21" ht="15.95" customHeight="1" x14ac:dyDescent="0.4">
      <c r="H55" s="5" t="s">
        <v>56</v>
      </c>
      <c r="I55" s="1" t="s">
        <v>57</v>
      </c>
      <c r="J55" s="6">
        <f>IF(J53&lt;0,0,$J46/($J45+J53))</f>
        <v>0</v>
      </c>
      <c r="K55" s="7"/>
      <c r="L55" s="7"/>
      <c r="M55" s="7"/>
      <c r="Q55" s="6">
        <f>IF(Q53&lt;0,0,$J46/($J45+Q53))</f>
        <v>1.875</v>
      </c>
      <c r="R55" s="7"/>
      <c r="S55" s="7"/>
      <c r="T55" s="7"/>
    </row>
    <row r="56" spans="8:21" ht="15.95" customHeight="1" x14ac:dyDescent="0.4">
      <c r="H56" s="5" t="s">
        <v>58</v>
      </c>
      <c r="I56" s="1" t="s">
        <v>57</v>
      </c>
      <c r="J56" s="6">
        <f>IF(J53&lt;0,0,($J45+J53)/$J46)</f>
        <v>0</v>
      </c>
      <c r="K56" s="7"/>
      <c r="L56" s="7"/>
      <c r="M56" s="7"/>
      <c r="Q56" s="6">
        <f>IF(Q53&lt;0,0,($J45+Q53)/$J46)</f>
        <v>0.53333333333333333</v>
      </c>
      <c r="R56" s="7"/>
      <c r="S56" s="7"/>
      <c r="T56" s="7"/>
    </row>
    <row r="57" spans="8:21" ht="15.95" customHeight="1" x14ac:dyDescent="0.4">
      <c r="H57" s="1" t="s">
        <v>52</v>
      </c>
      <c r="I57" s="1" t="s">
        <v>57</v>
      </c>
      <c r="J57" s="6">
        <f>IF(J55&lt;0,0,ATAN(J55))</f>
        <v>0</v>
      </c>
      <c r="K57" s="7"/>
      <c r="L57" s="7"/>
      <c r="M57" s="7"/>
      <c r="N57" s="1" t="s">
        <v>59</v>
      </c>
      <c r="Q57" s="6">
        <f>IF(Q55&lt;0,0,ATAN(Q55))</f>
        <v>1.0808390005411683</v>
      </c>
      <c r="R57" s="7"/>
      <c r="S57" s="7"/>
      <c r="T57" s="7"/>
      <c r="U57" s="1" t="s">
        <v>59</v>
      </c>
    </row>
    <row r="58" spans="8:21" ht="15.95" customHeight="1" x14ac:dyDescent="0.4">
      <c r="H58" s="1" t="s">
        <v>53</v>
      </c>
      <c r="I58" s="1" t="s">
        <v>57</v>
      </c>
      <c r="J58" s="6">
        <f>IF(J56&lt;0,0,ATAN(J56))</f>
        <v>0</v>
      </c>
      <c r="K58" s="7"/>
      <c r="L58" s="7"/>
      <c r="M58" s="7"/>
      <c r="N58" s="1" t="s">
        <v>59</v>
      </c>
      <c r="Q58" s="6">
        <f>IF(Q56&lt;0,0,ATAN(Q56))</f>
        <v>0.48995732625372829</v>
      </c>
      <c r="R58" s="7"/>
      <c r="S58" s="7"/>
      <c r="T58" s="7"/>
      <c r="U58" s="1" t="s">
        <v>59</v>
      </c>
    </row>
    <row r="59" spans="8:21" ht="15.95" customHeight="1" x14ac:dyDescent="0.4">
      <c r="H59" s="1" t="s">
        <v>52</v>
      </c>
      <c r="I59" s="1" t="s">
        <v>57</v>
      </c>
      <c r="J59" s="6">
        <f>IF(J57&lt;0,0,(J57/1.41421356)*180)</f>
        <v>0</v>
      </c>
      <c r="K59" s="7"/>
      <c r="L59" s="7"/>
      <c r="M59" s="7"/>
      <c r="N59" s="1" t="s">
        <v>60</v>
      </c>
      <c r="Q59" s="6">
        <f>IF(Q57&lt;0,0,(Q57/3.14159265359)*180)</f>
        <v>61.927513064142971</v>
      </c>
      <c r="R59" s="7"/>
      <c r="S59" s="7"/>
      <c r="T59" s="7"/>
      <c r="U59" s="1" t="s">
        <v>60</v>
      </c>
    </row>
    <row r="60" spans="8:21" ht="15.95" customHeight="1" x14ac:dyDescent="0.4">
      <c r="H60" s="1" t="s">
        <v>53</v>
      </c>
      <c r="I60" s="1" t="s">
        <v>57</v>
      </c>
      <c r="J60" s="6">
        <f>IF(J58&lt;0,0,(J58/1.41421356)*180)</f>
        <v>0</v>
      </c>
      <c r="K60" s="7"/>
      <c r="L60" s="7"/>
      <c r="M60" s="7"/>
      <c r="N60" s="1" t="s">
        <v>60</v>
      </c>
      <c r="Q60" s="6">
        <f>IF(Q58&lt;0,0,(Q58/3.14159265359)*180)</f>
        <v>28.072486935851106</v>
      </c>
      <c r="R60" s="7"/>
      <c r="S60" s="7"/>
      <c r="T60" s="7"/>
      <c r="U60" s="1" t="s">
        <v>60</v>
      </c>
    </row>
    <row r="61" spans="8:21" ht="18.75" x14ac:dyDescent="0.4">
      <c r="Q61" s="6"/>
      <c r="R61" s="7"/>
      <c r="S61" s="7"/>
      <c r="T61" s="7"/>
    </row>
  </sheetData>
  <mergeCells count="28">
    <mergeCell ref="J48:M48"/>
    <mergeCell ref="J51:M51"/>
    <mergeCell ref="Q52:T52"/>
    <mergeCell ref="Q53:T53"/>
    <mergeCell ref="Q54:T54"/>
    <mergeCell ref="J49:M49"/>
    <mergeCell ref="J50:M50"/>
    <mergeCell ref="J52:M52"/>
    <mergeCell ref="J53:M53"/>
    <mergeCell ref="J54:M54"/>
    <mergeCell ref="J43:M43"/>
    <mergeCell ref="J44:M44"/>
    <mergeCell ref="J45:M45"/>
    <mergeCell ref="J46:M46"/>
    <mergeCell ref="J47:M47"/>
    <mergeCell ref="J55:M55"/>
    <mergeCell ref="J56:M56"/>
    <mergeCell ref="Q55:T55"/>
    <mergeCell ref="Q56:T56"/>
    <mergeCell ref="J57:M57"/>
    <mergeCell ref="J60:M60"/>
    <mergeCell ref="Q60:T60"/>
    <mergeCell ref="Q61:T61"/>
    <mergeCell ref="J58:M58"/>
    <mergeCell ref="Q57:T57"/>
    <mergeCell ref="Q58:T58"/>
    <mergeCell ref="J59:M59"/>
    <mergeCell ref="Q59:T59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三木一家</dc:creator>
  <cp:lastModifiedBy>三木一家</cp:lastModifiedBy>
  <cp:lastPrinted>2019-02-12T02:59:46Z</cp:lastPrinted>
  <dcterms:created xsi:type="dcterms:W3CDTF">2019-02-10T03:37:30Z</dcterms:created>
  <dcterms:modified xsi:type="dcterms:W3CDTF">2019-02-12T03:31:10Z</dcterms:modified>
</cp:coreProperties>
</file>